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\Google Drive\Insadisa One Monse, Toño, Química e Isaac\Curso Excel intermedio UTSMA\"/>
    </mc:Choice>
  </mc:AlternateContent>
  <xr:revisionPtr revIDLastSave="0" documentId="8_{7342F51A-9AB0-480B-8B8F-F6D2799EB838}" xr6:coauthVersionLast="45" xr6:coauthVersionMax="45" xr10:uidLastSave="{00000000-0000-0000-0000-000000000000}"/>
  <bookViews>
    <workbookView xWindow="-108" yWindow="-108" windowWidth="23256" windowHeight="12576" xr2:uid="{E64E6969-8809-448B-9AC3-DB2D9D859D81}"/>
  </bookViews>
  <sheets>
    <sheet name="Ejemplo administrativo" sheetId="1" r:id="rId1"/>
    <sheet name="resumen" sheetId="2" r:id="rId2"/>
  </sheets>
  <definedNames>
    <definedName name="_xlnm._FilterDatabase" localSheetId="0" hidden="1">'Ejemplo administrativo'!$A$1:$N$36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B6" i="2"/>
  <c r="B10" i="2"/>
  <c r="B9" i="2"/>
  <c r="B7" i="2"/>
  <c r="B36" i="1"/>
  <c r="C36" i="1" s="1"/>
  <c r="B35" i="1"/>
  <c r="C35" i="1" s="1"/>
  <c r="D35" i="1" s="1"/>
  <c r="E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D27" i="1" s="1"/>
  <c r="E27" i="1" s="1"/>
  <c r="B18" i="1"/>
  <c r="C18" i="1" s="1"/>
  <c r="B19" i="1"/>
  <c r="C19" i="1" s="1"/>
  <c r="D19" i="1" s="1"/>
  <c r="G19" i="1" s="1"/>
  <c r="B20" i="1"/>
  <c r="C20" i="1" s="1"/>
  <c r="B21" i="1"/>
  <c r="C21" i="1" s="1"/>
  <c r="D21" i="1" s="1"/>
  <c r="G21" i="1" s="1"/>
  <c r="B22" i="1"/>
  <c r="C22" i="1" s="1"/>
  <c r="B23" i="1"/>
  <c r="C23" i="1" s="1"/>
  <c r="B24" i="1"/>
  <c r="C24" i="1" s="1"/>
  <c r="B25" i="1"/>
  <c r="C25" i="1" s="1"/>
  <c r="D25" i="1" s="1"/>
  <c r="G25" i="1" s="1"/>
  <c r="B26" i="1"/>
  <c r="C26" i="1" s="1"/>
  <c r="L14" i="1"/>
  <c r="L17" i="1" s="1"/>
  <c r="B17" i="1"/>
  <c r="C17" i="1" s="1"/>
  <c r="L34" i="1" l="1"/>
  <c r="L33" i="1"/>
  <c r="L29" i="1"/>
  <c r="L36" i="1"/>
  <c r="L32" i="1"/>
  <c r="L28" i="1"/>
  <c r="L30" i="1"/>
  <c r="L35" i="1"/>
  <c r="L31" i="1"/>
  <c r="L27" i="1"/>
  <c r="E21" i="1"/>
  <c r="D23" i="1"/>
  <c r="G23" i="1" s="1"/>
  <c r="J23" i="1" s="1"/>
  <c r="D36" i="1"/>
  <c r="E36" i="1" s="1"/>
  <c r="F35" i="1"/>
  <c r="G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G29" i="1" s="1"/>
  <c r="D28" i="1"/>
  <c r="E28" i="1" s="1"/>
  <c r="F27" i="1"/>
  <c r="G27" i="1"/>
  <c r="L25" i="1"/>
  <c r="L21" i="1"/>
  <c r="L23" i="1"/>
  <c r="L19" i="1"/>
  <c r="J25" i="1"/>
  <c r="J19" i="1"/>
  <c r="E19" i="1"/>
  <c r="J21" i="1"/>
  <c r="E25" i="1"/>
  <c r="D26" i="1"/>
  <c r="E26" i="1" s="1"/>
  <c r="D24" i="1"/>
  <c r="E24" i="1" s="1"/>
  <c r="D20" i="1"/>
  <c r="E20" i="1" s="1"/>
  <c r="D18" i="1"/>
  <c r="E18" i="1" s="1"/>
  <c r="D22" i="1"/>
  <c r="E22" i="1" s="1"/>
  <c r="L26" i="1"/>
  <c r="L24" i="1"/>
  <c r="E23" i="1"/>
  <c r="L22" i="1"/>
  <c r="L20" i="1"/>
  <c r="G20" i="1"/>
  <c r="L18" i="1"/>
  <c r="E17" i="1"/>
  <c r="D17" i="1"/>
  <c r="G17" i="1" s="1"/>
  <c r="G33" i="1" l="1"/>
  <c r="H33" i="1" s="1"/>
  <c r="I33" i="1" s="1"/>
  <c r="G30" i="1"/>
  <c r="H30" i="1" s="1"/>
  <c r="I30" i="1" s="1"/>
  <c r="G28" i="1"/>
  <c r="H28" i="1" s="1"/>
  <c r="I28" i="1" s="1"/>
  <c r="G18" i="1"/>
  <c r="H18" i="1" s="1"/>
  <c r="I18" i="1" s="1"/>
  <c r="F36" i="1"/>
  <c r="G36" i="1"/>
  <c r="J35" i="1"/>
  <c r="H35" i="1"/>
  <c r="I35" i="1" s="1"/>
  <c r="F34" i="1"/>
  <c r="G34" i="1"/>
  <c r="F33" i="1"/>
  <c r="G32" i="1"/>
  <c r="F32" i="1"/>
  <c r="F31" i="1"/>
  <c r="G31" i="1"/>
  <c r="F30" i="1"/>
  <c r="J29" i="1"/>
  <c r="E29" i="1"/>
  <c r="F28" i="1"/>
  <c r="J28" i="1"/>
  <c r="J27" i="1"/>
  <c r="H27" i="1"/>
  <c r="I27" i="1" s="1"/>
  <c r="G24" i="1"/>
  <c r="J24" i="1" s="1"/>
  <c r="F26" i="1"/>
  <c r="F19" i="1"/>
  <c r="G22" i="1"/>
  <c r="F18" i="1"/>
  <c r="F25" i="1"/>
  <c r="F21" i="1"/>
  <c r="H19" i="1"/>
  <c r="I19" i="1" s="1"/>
  <c r="F22" i="1"/>
  <c r="G26" i="1"/>
  <c r="F20" i="1"/>
  <c r="J20" i="1"/>
  <c r="H20" i="1"/>
  <c r="I20" i="1" s="1"/>
  <c r="F23" i="1"/>
  <c r="F24" i="1"/>
  <c r="H21" i="1"/>
  <c r="I21" i="1" s="1"/>
  <c r="H23" i="1"/>
  <c r="I23" i="1" s="1"/>
  <c r="H25" i="1"/>
  <c r="I25" i="1" s="1"/>
  <c r="F17" i="1"/>
  <c r="J17" i="1"/>
  <c r="H17" i="1"/>
  <c r="I17" i="1" s="1"/>
  <c r="J18" i="1" l="1"/>
  <c r="J33" i="1"/>
  <c r="J30" i="1"/>
  <c r="J36" i="1"/>
  <c r="H36" i="1"/>
  <c r="I36" i="1" s="1"/>
  <c r="J34" i="1"/>
  <c r="H34" i="1"/>
  <c r="I34" i="1" s="1"/>
  <c r="J32" i="1"/>
  <c r="H32" i="1"/>
  <c r="I32" i="1" s="1"/>
  <c r="H31" i="1"/>
  <c r="I31" i="1" s="1"/>
  <c r="J31" i="1"/>
  <c r="F29" i="1"/>
  <c r="H29" i="1"/>
  <c r="I29" i="1" s="1"/>
  <c r="H24" i="1"/>
  <c r="I24" i="1" s="1"/>
  <c r="J22" i="1"/>
  <c r="H22" i="1"/>
  <c r="I22" i="1" s="1"/>
  <c r="J26" i="1"/>
  <c r="H26" i="1"/>
  <c r="I26" i="1" s="1"/>
</calcChain>
</file>

<file path=xl/sharedStrings.xml><?xml version="1.0" encoding="utf-8"?>
<sst xmlns="http://schemas.openxmlformats.org/spreadsheetml/2006/main" count="98" uniqueCount="58">
  <si>
    <t>Ejemplo administrativo</t>
  </si>
  <si>
    <t>Nombre del alumno</t>
  </si>
  <si>
    <t>Nombre</t>
  </si>
  <si>
    <t>Apellido Paterno</t>
  </si>
  <si>
    <t>Apellido Materno</t>
  </si>
  <si>
    <t>Fecha de nacimiento</t>
  </si>
  <si>
    <t>Nombre y apellidos con mayúscula</t>
  </si>
  <si>
    <t>Función NOMPROPIO</t>
  </si>
  <si>
    <t>Instrucciones:</t>
  </si>
  <si>
    <t>Quitar los espacios</t>
  </si>
  <si>
    <t>Restar el largo de la primera cadena menos la segunda cadena para saber cuántos espacios hay.</t>
  </si>
  <si>
    <t>Status de inscripción</t>
  </si>
  <si>
    <t>Inscrito</t>
  </si>
  <si>
    <t>No inscrito</t>
  </si>
  <si>
    <t>Sexo</t>
  </si>
  <si>
    <t>Hombre</t>
  </si>
  <si>
    <t>Mujer</t>
  </si>
  <si>
    <t>Poner asterisco después del nombre</t>
  </si>
  <si>
    <t>Usando la función izquierda extraemos el nombre</t>
  </si>
  <si>
    <t>1. En la columna B convertir el nombre de la columna A en nombre Propio (Usar función NOMPROPIO)</t>
  </si>
  <si>
    <t>2. En la columna C quitar los espacios (Usar función sustituir espacios " " por "".)</t>
  </si>
  <si>
    <t>3. Restar el largo de la primera cadena menos la segunda cadena para saber cuántos espacios hay (Usando la función Largo)
Este dato nos ayudará a saber por ejemplo, si la persona tiene 1 nombre y su apellido paterno y materno de una palabra cada uno, entonces la cadena tendrá 2 espacios.
Si la persona tiene 2 nombres y su apellido paterno y materno de una palabra cada uno, entonces la cadena tendrá 3 espacios.</t>
  </si>
  <si>
    <t>4. Poner un asterisco después del nombre (usando función Sustituir)</t>
  </si>
  <si>
    <t>5. Extraer solamente el nombre del alumno o alumna, usando la función izquierda.</t>
  </si>
  <si>
    <t>Ponemos asterisco después del apellido paterno</t>
  </si>
  <si>
    <t>6. Poner un asterisco después del apellido paterno (usando la función sustituir).</t>
  </si>
  <si>
    <t>Determinar el largo del apellido paterno (usar función encontrar)</t>
  </si>
  <si>
    <t>7. Determinar el largo del apellido paterno (usar función encontrar)</t>
  </si>
  <si>
    <t>Extraer el apellido paterno</t>
  </si>
  <si>
    <t>8. Extraer el apellido paterno (Usando función extrae)</t>
  </si>
  <si>
    <t>Extraer el apellido materno</t>
  </si>
  <si>
    <t>9. Extraer el apellido materno (Usando funciones derecha, largo y encontrar).</t>
  </si>
  <si>
    <t>Edad</t>
  </si>
  <si>
    <t>Determinar la edad del alumno al día de hoy</t>
  </si>
  <si>
    <t>Susana Guerrero Patlán</t>
  </si>
  <si>
    <t>Francisco Javier García X</t>
  </si>
  <si>
    <t>Susana Andrea Pérez Aguilar</t>
  </si>
  <si>
    <t>José Rafael Mata X</t>
  </si>
  <si>
    <t>Claudia Berenice Cázares Rodríguez</t>
  </si>
  <si>
    <t>Ma. Guadalupe Pérez Solís</t>
  </si>
  <si>
    <t>César Andrés García Méndez</t>
  </si>
  <si>
    <t>María Altagracia Otero García</t>
  </si>
  <si>
    <t>Alejandra Estibaliz Bautista Baez</t>
  </si>
  <si>
    <t>Diana Gabriela Piñón Ramírez</t>
  </si>
  <si>
    <t>Elsie Vanessa Avilés Valencia</t>
  </si>
  <si>
    <t>Xóchitl Ximena Ramírez Chavero</t>
  </si>
  <si>
    <t>Juan Manuel Bustasmante González</t>
  </si>
  <si>
    <t>Karla Rivera Ramírez</t>
  </si>
  <si>
    <t>Liliana Uribe Aguilar</t>
  </si>
  <si>
    <t>Olivia Nayeli Patlán González</t>
  </si>
  <si>
    <t>Alejandra Muñoz Monzón</t>
  </si>
  <si>
    <t>Silvia Maricela Cabrera Peralta</t>
  </si>
  <si>
    <t>Consuelo Bautista Pizano</t>
  </si>
  <si>
    <t>Jaime Morales Sánchez</t>
  </si>
  <si>
    <t>11. Usar la herramienta de inmovilizar filas y columnas</t>
  </si>
  <si>
    <t>10. Determinar la edad del alumno al día de hoy (con la función SIFECHA)</t>
  </si>
  <si>
    <t>Resumen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</si>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</sst>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4" fontId="0" fillId="0" borderId="0" xfId="0" applyNumberFormat="1"/>
    <xf numFmtId="1" fontId="0" fillId="0" borderId="0" xfId="0" applyNumberFormat="1"/>
    <xf numFmtId="0" fontId="5" fillId="0" borderId="0" xfId="0" applyFont="1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6FF9-1973-4BEB-95CB-2E8F88985D6D}">
  <dimension ref="A1:N36"/>
  <sheetViews>
    <sheetView tabSelected="1" zoomScale="145" zoomScaleNormal="145" workbookViewId="0">
      <selection activeCell="B16" sqref="B16"/>
    </sheetView>
  </sheetViews>
  <sheetFormatPr baseColWidth="10" defaultRowHeight="14.4" x14ac:dyDescent="0.3"/>
  <cols>
    <col min="1" max="2" width="25.109375" customWidth="1"/>
    <col min="3" max="3" width="25" bestFit="1" customWidth="1"/>
    <col min="4" max="8" width="25" customWidth="1"/>
    <col min="9" max="9" width="14.77734375" bestFit="1" customWidth="1"/>
    <col min="10" max="10" width="15.44140625" bestFit="1" customWidth="1"/>
    <col min="11" max="11" width="18.109375" bestFit="1" customWidth="1"/>
    <col min="12" max="12" width="18.109375" customWidth="1"/>
    <col min="13" max="13" width="7.6640625" bestFit="1" customWidth="1"/>
  </cols>
  <sheetData>
    <row r="1" spans="1:14" ht="23.4" x14ac:dyDescent="0.45">
      <c r="A1" s="1" t="s">
        <v>0</v>
      </c>
      <c r="B1" s="1"/>
    </row>
    <row r="2" spans="1:14" x14ac:dyDescent="0.3">
      <c r="A2" t="s">
        <v>8</v>
      </c>
    </row>
    <row r="3" spans="1:14" x14ac:dyDescent="0.3">
      <c r="A3" s="7" t="s">
        <v>19</v>
      </c>
      <c r="B3" s="7"/>
      <c r="C3" s="7"/>
      <c r="D3" s="7"/>
    </row>
    <row r="4" spans="1:14" x14ac:dyDescent="0.3">
      <c r="A4" s="7" t="s">
        <v>20</v>
      </c>
      <c r="B4" s="7"/>
      <c r="C4" s="7"/>
      <c r="D4" s="7"/>
    </row>
    <row r="5" spans="1:14" ht="52.2" customHeight="1" x14ac:dyDescent="0.3">
      <c r="A5" s="8" t="s">
        <v>21</v>
      </c>
      <c r="B5" s="9"/>
      <c r="C5" s="9"/>
      <c r="D5" s="9"/>
    </row>
    <row r="6" spans="1:14" x14ac:dyDescent="0.3">
      <c r="A6" s="7" t="s">
        <v>22</v>
      </c>
      <c r="B6" s="7"/>
      <c r="C6" s="7"/>
      <c r="D6" s="7"/>
    </row>
    <row r="7" spans="1:14" x14ac:dyDescent="0.3">
      <c r="A7" s="7" t="s">
        <v>23</v>
      </c>
      <c r="B7" s="7"/>
      <c r="C7" s="7"/>
      <c r="D7" s="7"/>
    </row>
    <row r="8" spans="1:14" x14ac:dyDescent="0.3">
      <c r="A8" t="s">
        <v>25</v>
      </c>
    </row>
    <row r="9" spans="1:14" x14ac:dyDescent="0.3">
      <c r="A9" s="7" t="s">
        <v>27</v>
      </c>
      <c r="B9" s="7"/>
      <c r="C9" s="7"/>
      <c r="D9" s="7"/>
    </row>
    <row r="10" spans="1:14" x14ac:dyDescent="0.3">
      <c r="A10" t="s">
        <v>29</v>
      </c>
    </row>
    <row r="11" spans="1:14" x14ac:dyDescent="0.3">
      <c r="A11" t="s">
        <v>31</v>
      </c>
    </row>
    <row r="12" spans="1:14" x14ac:dyDescent="0.3">
      <c r="A12" t="s">
        <v>55</v>
      </c>
    </row>
    <row r="13" spans="1:14" x14ac:dyDescent="0.3">
      <c r="A13" t="s">
        <v>54</v>
      </c>
    </row>
    <row r="14" spans="1:14" x14ac:dyDescent="0.3">
      <c r="L14" s="10">
        <f ca="1">TODAY()</f>
        <v>44090</v>
      </c>
    </row>
    <row r="15" spans="1:14" ht="21.6" x14ac:dyDescent="0.3">
      <c r="B15" t="s">
        <v>7</v>
      </c>
      <c r="F15" s="5" t="s">
        <v>18</v>
      </c>
      <c r="G15" s="5"/>
      <c r="H15" s="5"/>
      <c r="I15" s="5" t="s">
        <v>28</v>
      </c>
      <c r="J15" s="5" t="s">
        <v>30</v>
      </c>
      <c r="L15" s="5" t="s">
        <v>33</v>
      </c>
    </row>
    <row r="16" spans="1:14" ht="31.8" x14ac:dyDescent="0.3">
      <c r="A16" s="2" t="s">
        <v>1</v>
      </c>
      <c r="B16" s="6" t="s">
        <v>6</v>
      </c>
      <c r="C16" s="2" t="s">
        <v>9</v>
      </c>
      <c r="D16" s="3" t="s">
        <v>10</v>
      </c>
      <c r="E16" s="4" t="s">
        <v>17</v>
      </c>
      <c r="F16" s="2" t="s">
        <v>2</v>
      </c>
      <c r="G16" s="4" t="s">
        <v>24</v>
      </c>
      <c r="H16" s="4" t="s">
        <v>26</v>
      </c>
      <c r="I16" s="2" t="s">
        <v>3</v>
      </c>
      <c r="J16" s="2" t="s">
        <v>4</v>
      </c>
      <c r="K16" s="2" t="s">
        <v>5</v>
      </c>
      <c r="L16" s="2" t="s">
        <v>32</v>
      </c>
      <c r="M16" s="2" t="s">
        <v>14</v>
      </c>
      <c r="N16" s="2" t="s">
        <v>11</v>
      </c>
    </row>
    <row r="17" spans="1:14" x14ac:dyDescent="0.3">
      <c r="A17" t="s">
        <v>34</v>
      </c>
      <c r="B17" t="str">
        <f>PROPER(A17)</f>
        <v>Susana Guerrero Patlán</v>
      </c>
      <c r="C17" t="str">
        <f>SUBSTITUTE(B17," ","")</f>
        <v>SusanaGuerreroPatlán</v>
      </c>
      <c r="D17">
        <f>LEN(B17)-LEN(C17)</f>
        <v>2</v>
      </c>
      <c r="E17" t="str">
        <f>SUBSTITUTE(B17," ","*",D17-1)</f>
        <v>Susana*Guerrero Patlán</v>
      </c>
      <c r="F17" t="str">
        <f>LEFT(E17,(FIND("*",E17))-1)</f>
        <v>Susana</v>
      </c>
      <c r="G17" t="str">
        <f>SUBSTITUTE(B17," ","*",D17)</f>
        <v>Susana Guerrero*Patlán</v>
      </c>
      <c r="H17">
        <f>(FIND("*",G17)-FIND("*",E17))-1</f>
        <v>8</v>
      </c>
      <c r="I17" t="str">
        <f>MID(E17,FIND("*",E17)+1,H17)</f>
        <v>Guerrero</v>
      </c>
      <c r="J17" t="str">
        <f>RIGHT(G17,LEN(G17)-FIND("*",G17))</f>
        <v>Patlán</v>
      </c>
      <c r="K17" s="10">
        <v>36161</v>
      </c>
      <c r="L17" s="11" t="str">
        <f ca="1">DATEDIF(K17,$L$14,"y")&amp;" años"</f>
        <v>21 años</v>
      </c>
      <c r="M17" t="s">
        <v>16</v>
      </c>
      <c r="N17" t="s">
        <v>12</v>
      </c>
    </row>
    <row r="18" spans="1:14" x14ac:dyDescent="0.3">
      <c r="A18" t="s">
        <v>53</v>
      </c>
      <c r="B18" t="str">
        <f t="shared" ref="B18:B36" si="0">PROPER(A18)</f>
        <v>Jaime Morales Sánchez</v>
      </c>
      <c r="C18" t="str">
        <f t="shared" ref="C18:C36" si="1">SUBSTITUTE(B18," ","")</f>
        <v>JaimeMoralesSánchez</v>
      </c>
      <c r="D18">
        <f t="shared" ref="D18:D36" si="2">LEN(B18)-LEN(C18)</f>
        <v>2</v>
      </c>
      <c r="E18" t="str">
        <f t="shared" ref="E18:E36" si="3">SUBSTITUTE(B18," ","*",D18-1)</f>
        <v>Jaime*Morales Sánchez</v>
      </c>
      <c r="F18" t="str">
        <f t="shared" ref="F18:F36" si="4">LEFT(E18,(FIND("*",E18))-1)</f>
        <v>Jaime</v>
      </c>
      <c r="G18" t="str">
        <f t="shared" ref="G18:G36" si="5">SUBSTITUTE(B18," ","*",D18)</f>
        <v>Jaime Morales*Sánchez</v>
      </c>
      <c r="H18">
        <f t="shared" ref="H18:H36" si="6">(FIND("*",G18)-FIND("*",E18))-1</f>
        <v>7</v>
      </c>
      <c r="I18" t="str">
        <f t="shared" ref="I18:I36" si="7">MID(E18,FIND("*",E18)+1,H18)</f>
        <v>Morales</v>
      </c>
      <c r="J18" t="str">
        <f t="shared" ref="J18:J36" si="8">RIGHT(G18,LEN(G18)-FIND("*",G18))</f>
        <v>Sánchez</v>
      </c>
      <c r="K18" s="10">
        <v>36270</v>
      </c>
      <c r="L18" s="11" t="str">
        <f t="shared" ref="L18:L36" ca="1" si="9">DATEDIF(K18,$L$14,"y")&amp;" años"</f>
        <v>21 años</v>
      </c>
      <c r="M18" t="s">
        <v>15</v>
      </c>
      <c r="N18" t="s">
        <v>13</v>
      </c>
    </row>
    <row r="19" spans="1:14" x14ac:dyDescent="0.3">
      <c r="A19" t="s">
        <v>35</v>
      </c>
      <c r="B19" t="str">
        <f t="shared" si="0"/>
        <v>Francisco Javier García X</v>
      </c>
      <c r="C19" t="str">
        <f t="shared" si="1"/>
        <v>FranciscoJavierGarcíaX</v>
      </c>
      <c r="D19">
        <f t="shared" si="2"/>
        <v>3</v>
      </c>
      <c r="E19" t="str">
        <f t="shared" si="3"/>
        <v>Francisco Javier*García X</v>
      </c>
      <c r="F19" t="str">
        <f t="shared" si="4"/>
        <v>Francisco Javier</v>
      </c>
      <c r="G19" t="str">
        <f t="shared" si="5"/>
        <v>Francisco Javier García*X</v>
      </c>
      <c r="H19">
        <f t="shared" si="6"/>
        <v>6</v>
      </c>
      <c r="I19" t="str">
        <f t="shared" si="7"/>
        <v>García</v>
      </c>
      <c r="J19" t="str">
        <f t="shared" si="8"/>
        <v>X</v>
      </c>
      <c r="K19" s="10">
        <v>36509</v>
      </c>
      <c r="L19" s="11" t="str">
        <f t="shared" ca="1" si="9"/>
        <v>20 años</v>
      </c>
      <c r="M19" t="s">
        <v>15</v>
      </c>
      <c r="N19" t="s">
        <v>12</v>
      </c>
    </row>
    <row r="20" spans="1:14" x14ac:dyDescent="0.3">
      <c r="A20" t="s">
        <v>36</v>
      </c>
      <c r="B20" t="str">
        <f t="shared" si="0"/>
        <v>Susana Andrea Pérez Aguilar</v>
      </c>
      <c r="C20" t="str">
        <f t="shared" si="1"/>
        <v>SusanaAndreaPérezAguilar</v>
      </c>
      <c r="D20">
        <f t="shared" si="2"/>
        <v>3</v>
      </c>
      <c r="E20" t="str">
        <f t="shared" si="3"/>
        <v>Susana Andrea*Pérez Aguilar</v>
      </c>
      <c r="F20" t="str">
        <f t="shared" si="4"/>
        <v>Susana Andrea</v>
      </c>
      <c r="G20" t="str">
        <f t="shared" si="5"/>
        <v>Susana Andrea Pérez*Aguilar</v>
      </c>
      <c r="H20">
        <f t="shared" si="6"/>
        <v>5</v>
      </c>
      <c r="I20" t="str">
        <f t="shared" si="7"/>
        <v>Pérez</v>
      </c>
      <c r="J20" t="str">
        <f t="shared" si="8"/>
        <v>Aguilar</v>
      </c>
      <c r="K20" s="10">
        <v>36328</v>
      </c>
      <c r="L20" s="11" t="str">
        <f t="shared" ca="1" si="9"/>
        <v>21 años</v>
      </c>
      <c r="M20" t="s">
        <v>16</v>
      </c>
      <c r="N20" t="s">
        <v>13</v>
      </c>
    </row>
    <row r="21" spans="1:14" x14ac:dyDescent="0.3">
      <c r="A21" t="s">
        <v>52</v>
      </c>
      <c r="B21" t="str">
        <f t="shared" si="0"/>
        <v>Consuelo Bautista Pizano</v>
      </c>
      <c r="C21" t="str">
        <f t="shared" si="1"/>
        <v>ConsueloBautistaPizano</v>
      </c>
      <c r="D21">
        <f t="shared" si="2"/>
        <v>2</v>
      </c>
      <c r="E21" t="str">
        <f t="shared" si="3"/>
        <v>Consuelo*Bautista Pizano</v>
      </c>
      <c r="F21" t="str">
        <f t="shared" si="4"/>
        <v>Consuelo</v>
      </c>
      <c r="G21" t="str">
        <f t="shared" si="5"/>
        <v>Consuelo Bautista*Pizano</v>
      </c>
      <c r="H21">
        <f t="shared" si="6"/>
        <v>8</v>
      </c>
      <c r="I21" t="str">
        <f t="shared" si="7"/>
        <v>Bautista</v>
      </c>
      <c r="J21" t="str">
        <f t="shared" si="8"/>
        <v>Pizano</v>
      </c>
      <c r="K21" s="10">
        <v>36161</v>
      </c>
      <c r="L21" s="11" t="str">
        <f t="shared" ca="1" si="9"/>
        <v>21 años</v>
      </c>
      <c r="M21" t="s">
        <v>16</v>
      </c>
      <c r="N21" t="s">
        <v>12</v>
      </c>
    </row>
    <row r="22" spans="1:14" x14ac:dyDescent="0.3">
      <c r="A22" t="s">
        <v>37</v>
      </c>
      <c r="B22" t="str">
        <f t="shared" si="0"/>
        <v>José Rafael Mata X</v>
      </c>
      <c r="C22" t="str">
        <f t="shared" si="1"/>
        <v>JoséRafaelMataX</v>
      </c>
      <c r="D22">
        <f t="shared" si="2"/>
        <v>3</v>
      </c>
      <c r="E22" t="str">
        <f t="shared" si="3"/>
        <v>José Rafael*Mata X</v>
      </c>
      <c r="F22" t="str">
        <f t="shared" si="4"/>
        <v>José Rafael</v>
      </c>
      <c r="G22" t="str">
        <f t="shared" si="5"/>
        <v>José Rafael Mata*X</v>
      </c>
      <c r="H22">
        <f t="shared" si="6"/>
        <v>4</v>
      </c>
      <c r="I22" t="str">
        <f t="shared" si="7"/>
        <v>Mata</v>
      </c>
      <c r="J22" t="str">
        <f t="shared" si="8"/>
        <v>X</v>
      </c>
      <c r="K22" s="10">
        <v>36270</v>
      </c>
      <c r="L22" s="11" t="str">
        <f t="shared" ca="1" si="9"/>
        <v>21 años</v>
      </c>
      <c r="M22" t="s">
        <v>15</v>
      </c>
      <c r="N22" t="s">
        <v>13</v>
      </c>
    </row>
    <row r="23" spans="1:14" x14ac:dyDescent="0.3">
      <c r="A23" t="s">
        <v>38</v>
      </c>
      <c r="B23" t="str">
        <f t="shared" si="0"/>
        <v>Claudia Berenice Cázares Rodríguez</v>
      </c>
      <c r="C23" t="str">
        <f t="shared" si="1"/>
        <v>ClaudiaBereniceCázaresRodríguez</v>
      </c>
      <c r="D23">
        <f t="shared" si="2"/>
        <v>3</v>
      </c>
      <c r="E23" t="str">
        <f t="shared" si="3"/>
        <v>Claudia Berenice*Cázares Rodríguez</v>
      </c>
      <c r="F23" t="str">
        <f t="shared" si="4"/>
        <v>Claudia Berenice</v>
      </c>
      <c r="G23" t="str">
        <f t="shared" si="5"/>
        <v>Claudia Berenice Cázares*Rodríguez</v>
      </c>
      <c r="H23">
        <f t="shared" si="6"/>
        <v>7</v>
      </c>
      <c r="I23" t="str">
        <f t="shared" si="7"/>
        <v>Cázares</v>
      </c>
      <c r="J23" t="str">
        <f t="shared" si="8"/>
        <v>Rodríguez</v>
      </c>
      <c r="K23" s="10">
        <v>36509</v>
      </c>
      <c r="L23" s="11" t="str">
        <f t="shared" ca="1" si="9"/>
        <v>20 años</v>
      </c>
      <c r="M23" t="s">
        <v>16</v>
      </c>
      <c r="N23" t="s">
        <v>12</v>
      </c>
    </row>
    <row r="24" spans="1:14" x14ac:dyDescent="0.3">
      <c r="A24" t="s">
        <v>39</v>
      </c>
      <c r="B24" t="str">
        <f t="shared" si="0"/>
        <v>Ma. Guadalupe Pérez Solís</v>
      </c>
      <c r="C24" t="str">
        <f t="shared" si="1"/>
        <v>Ma.GuadalupePérezSolís</v>
      </c>
      <c r="D24">
        <f t="shared" si="2"/>
        <v>3</v>
      </c>
      <c r="E24" t="str">
        <f t="shared" si="3"/>
        <v>Ma. Guadalupe*Pérez Solís</v>
      </c>
      <c r="F24" t="str">
        <f t="shared" si="4"/>
        <v>Ma. Guadalupe</v>
      </c>
      <c r="G24" t="str">
        <f t="shared" si="5"/>
        <v>Ma. Guadalupe Pérez*Solís</v>
      </c>
      <c r="H24">
        <f t="shared" si="6"/>
        <v>5</v>
      </c>
      <c r="I24" t="str">
        <f t="shared" si="7"/>
        <v>Pérez</v>
      </c>
      <c r="J24" t="str">
        <f t="shared" si="8"/>
        <v>Solís</v>
      </c>
      <c r="K24" s="10">
        <v>36328</v>
      </c>
      <c r="L24" s="11" t="str">
        <f t="shared" ca="1" si="9"/>
        <v>21 años</v>
      </c>
      <c r="M24" t="s">
        <v>16</v>
      </c>
      <c r="N24" t="s">
        <v>13</v>
      </c>
    </row>
    <row r="25" spans="1:14" x14ac:dyDescent="0.3">
      <c r="A25" t="s">
        <v>40</v>
      </c>
      <c r="B25" t="str">
        <f t="shared" si="0"/>
        <v>César Andrés García Méndez</v>
      </c>
      <c r="C25" t="str">
        <f t="shared" si="1"/>
        <v>CésarAndrésGarcíaMéndez</v>
      </c>
      <c r="D25">
        <f t="shared" si="2"/>
        <v>3</v>
      </c>
      <c r="E25" t="str">
        <f t="shared" si="3"/>
        <v>César Andrés*García Méndez</v>
      </c>
      <c r="F25" t="str">
        <f t="shared" si="4"/>
        <v>César Andrés</v>
      </c>
      <c r="G25" t="str">
        <f t="shared" si="5"/>
        <v>César Andrés García*Méndez</v>
      </c>
      <c r="H25">
        <f t="shared" si="6"/>
        <v>6</v>
      </c>
      <c r="I25" t="str">
        <f t="shared" si="7"/>
        <v>García</v>
      </c>
      <c r="J25" t="str">
        <f t="shared" si="8"/>
        <v>Méndez</v>
      </c>
      <c r="K25" s="10">
        <v>36161</v>
      </c>
      <c r="L25" s="11" t="str">
        <f t="shared" ca="1" si="9"/>
        <v>21 años</v>
      </c>
      <c r="M25" t="s">
        <v>15</v>
      </c>
      <c r="N25" t="s">
        <v>13</v>
      </c>
    </row>
    <row r="26" spans="1:14" x14ac:dyDescent="0.3">
      <c r="A26" t="s">
        <v>41</v>
      </c>
      <c r="B26" t="str">
        <f t="shared" si="0"/>
        <v>María Altagracia Otero García</v>
      </c>
      <c r="C26" t="str">
        <f t="shared" si="1"/>
        <v>MaríaAltagraciaOteroGarcía</v>
      </c>
      <c r="D26">
        <f t="shared" si="2"/>
        <v>3</v>
      </c>
      <c r="E26" t="str">
        <f t="shared" si="3"/>
        <v>María Altagracia*Otero García</v>
      </c>
      <c r="F26" t="str">
        <f t="shared" si="4"/>
        <v>María Altagracia</v>
      </c>
      <c r="G26" t="str">
        <f t="shared" si="5"/>
        <v>María Altagracia Otero*García</v>
      </c>
      <c r="H26">
        <f t="shared" si="6"/>
        <v>5</v>
      </c>
      <c r="I26" t="str">
        <f t="shared" si="7"/>
        <v>Otero</v>
      </c>
      <c r="J26" t="str">
        <f t="shared" si="8"/>
        <v>García</v>
      </c>
      <c r="K26" s="10">
        <v>36270</v>
      </c>
      <c r="L26" s="11" t="str">
        <f t="shared" ca="1" si="9"/>
        <v>21 años</v>
      </c>
      <c r="M26" t="s">
        <v>16</v>
      </c>
      <c r="N26" t="s">
        <v>12</v>
      </c>
    </row>
    <row r="27" spans="1:14" x14ac:dyDescent="0.3">
      <c r="A27" t="s">
        <v>42</v>
      </c>
      <c r="B27" t="str">
        <f t="shared" si="0"/>
        <v>Alejandra Estibaliz Bautista Baez</v>
      </c>
      <c r="C27" t="str">
        <f t="shared" si="1"/>
        <v>AlejandraEstibalizBautistaBaez</v>
      </c>
      <c r="D27">
        <f t="shared" si="2"/>
        <v>3</v>
      </c>
      <c r="E27" t="str">
        <f t="shared" si="3"/>
        <v>Alejandra Estibaliz*Bautista Baez</v>
      </c>
      <c r="F27" t="str">
        <f t="shared" si="4"/>
        <v>Alejandra Estibaliz</v>
      </c>
      <c r="G27" t="str">
        <f t="shared" si="5"/>
        <v>Alejandra Estibaliz Bautista*Baez</v>
      </c>
      <c r="H27">
        <f t="shared" si="6"/>
        <v>8</v>
      </c>
      <c r="I27" t="str">
        <f t="shared" si="7"/>
        <v>Bautista</v>
      </c>
      <c r="J27" t="str">
        <f t="shared" si="8"/>
        <v>Baez</v>
      </c>
      <c r="K27" s="10">
        <v>36509</v>
      </c>
      <c r="L27" s="11" t="str">
        <f t="shared" ca="1" si="9"/>
        <v>20 años</v>
      </c>
      <c r="M27" t="s">
        <v>16</v>
      </c>
      <c r="N27" t="s">
        <v>12</v>
      </c>
    </row>
    <row r="28" spans="1:14" x14ac:dyDescent="0.3">
      <c r="A28" t="s">
        <v>43</v>
      </c>
      <c r="B28" t="str">
        <f t="shared" si="0"/>
        <v>Diana Gabriela Piñón Ramírez</v>
      </c>
      <c r="C28" t="str">
        <f t="shared" si="1"/>
        <v>DianaGabrielaPiñónRamírez</v>
      </c>
      <c r="D28">
        <f t="shared" si="2"/>
        <v>3</v>
      </c>
      <c r="E28" t="str">
        <f t="shared" si="3"/>
        <v>Diana Gabriela*Piñón Ramírez</v>
      </c>
      <c r="F28" t="str">
        <f t="shared" si="4"/>
        <v>Diana Gabriela</v>
      </c>
      <c r="G28" t="str">
        <f t="shared" si="5"/>
        <v>Diana Gabriela Piñón*Ramírez</v>
      </c>
      <c r="H28">
        <f t="shared" si="6"/>
        <v>5</v>
      </c>
      <c r="I28" t="str">
        <f t="shared" si="7"/>
        <v>Piñón</v>
      </c>
      <c r="J28" t="str">
        <f t="shared" si="8"/>
        <v>Ramírez</v>
      </c>
      <c r="K28" s="10">
        <v>36328</v>
      </c>
      <c r="L28" s="11" t="str">
        <f t="shared" ca="1" si="9"/>
        <v>21 años</v>
      </c>
      <c r="M28" t="s">
        <v>16</v>
      </c>
      <c r="N28" t="s">
        <v>13</v>
      </c>
    </row>
    <row r="29" spans="1:14" x14ac:dyDescent="0.3">
      <c r="A29" t="s">
        <v>44</v>
      </c>
      <c r="B29" t="str">
        <f t="shared" si="0"/>
        <v>Elsie Vanessa Avilés Valencia</v>
      </c>
      <c r="C29" t="str">
        <f t="shared" si="1"/>
        <v>ElsieVanessaAvilésValencia</v>
      </c>
      <c r="D29">
        <f t="shared" si="2"/>
        <v>3</v>
      </c>
      <c r="E29" t="str">
        <f t="shared" si="3"/>
        <v>Elsie Vanessa*Avilés Valencia</v>
      </c>
      <c r="F29" t="str">
        <f t="shared" si="4"/>
        <v>Elsie Vanessa</v>
      </c>
      <c r="G29" t="str">
        <f t="shared" si="5"/>
        <v>Elsie Vanessa Avilés*Valencia</v>
      </c>
      <c r="H29">
        <f t="shared" si="6"/>
        <v>6</v>
      </c>
      <c r="I29" t="str">
        <f t="shared" si="7"/>
        <v>Avilés</v>
      </c>
      <c r="J29" t="str">
        <f t="shared" si="8"/>
        <v>Valencia</v>
      </c>
      <c r="K29" s="10">
        <v>36161</v>
      </c>
      <c r="L29" s="11" t="str">
        <f t="shared" ca="1" si="9"/>
        <v>21 años</v>
      </c>
      <c r="M29" t="s">
        <v>16</v>
      </c>
      <c r="N29" t="s">
        <v>13</v>
      </c>
    </row>
    <row r="30" spans="1:14" x14ac:dyDescent="0.3">
      <c r="A30" t="s">
        <v>45</v>
      </c>
      <c r="B30" t="str">
        <f t="shared" si="0"/>
        <v>Xóchitl Ximena Ramírez Chavero</v>
      </c>
      <c r="C30" t="str">
        <f t="shared" si="1"/>
        <v>XóchitlXimenaRamírezChavero</v>
      </c>
      <c r="D30">
        <f t="shared" si="2"/>
        <v>3</v>
      </c>
      <c r="E30" t="str">
        <f t="shared" si="3"/>
        <v>Xóchitl Ximena*Ramírez Chavero</v>
      </c>
      <c r="F30" t="str">
        <f t="shared" si="4"/>
        <v>Xóchitl Ximena</v>
      </c>
      <c r="G30" t="str">
        <f t="shared" si="5"/>
        <v>Xóchitl Ximena Ramírez*Chavero</v>
      </c>
      <c r="H30">
        <f t="shared" si="6"/>
        <v>7</v>
      </c>
      <c r="I30" t="str">
        <f t="shared" si="7"/>
        <v>Ramírez</v>
      </c>
      <c r="J30" t="str">
        <f t="shared" si="8"/>
        <v>Chavero</v>
      </c>
      <c r="K30" s="10">
        <v>36270</v>
      </c>
      <c r="L30" s="11" t="str">
        <f t="shared" ca="1" si="9"/>
        <v>21 años</v>
      </c>
      <c r="M30" t="s">
        <v>16</v>
      </c>
      <c r="N30" t="s">
        <v>12</v>
      </c>
    </row>
    <row r="31" spans="1:14" x14ac:dyDescent="0.3">
      <c r="A31" t="s">
        <v>46</v>
      </c>
      <c r="B31" t="str">
        <f t="shared" si="0"/>
        <v>Juan Manuel Bustasmante González</v>
      </c>
      <c r="C31" t="str">
        <f t="shared" si="1"/>
        <v>JuanManuelBustasmanteGonzález</v>
      </c>
      <c r="D31">
        <f t="shared" si="2"/>
        <v>3</v>
      </c>
      <c r="E31" t="str">
        <f t="shared" si="3"/>
        <v>Juan Manuel*Bustasmante González</v>
      </c>
      <c r="F31" t="str">
        <f t="shared" si="4"/>
        <v>Juan Manuel</v>
      </c>
      <c r="G31" t="str">
        <f t="shared" si="5"/>
        <v>Juan Manuel Bustasmante*González</v>
      </c>
      <c r="H31">
        <f t="shared" si="6"/>
        <v>11</v>
      </c>
      <c r="I31" t="str">
        <f t="shared" si="7"/>
        <v>Bustasmante</v>
      </c>
      <c r="J31" t="str">
        <f t="shared" si="8"/>
        <v>González</v>
      </c>
      <c r="K31" s="10">
        <v>36509</v>
      </c>
      <c r="L31" s="11" t="str">
        <f t="shared" ca="1" si="9"/>
        <v>20 años</v>
      </c>
      <c r="M31" t="s">
        <v>15</v>
      </c>
      <c r="N31" t="s">
        <v>12</v>
      </c>
    </row>
    <row r="32" spans="1:14" x14ac:dyDescent="0.3">
      <c r="A32" t="s">
        <v>47</v>
      </c>
      <c r="B32" t="str">
        <f t="shared" si="0"/>
        <v>Karla Rivera Ramírez</v>
      </c>
      <c r="C32" t="str">
        <f t="shared" si="1"/>
        <v>KarlaRiveraRamírez</v>
      </c>
      <c r="D32">
        <f t="shared" si="2"/>
        <v>2</v>
      </c>
      <c r="E32" t="str">
        <f t="shared" si="3"/>
        <v>Karla*Rivera Ramírez</v>
      </c>
      <c r="F32" t="str">
        <f t="shared" si="4"/>
        <v>Karla</v>
      </c>
      <c r="G32" t="str">
        <f t="shared" si="5"/>
        <v>Karla Rivera*Ramírez</v>
      </c>
      <c r="H32">
        <f t="shared" si="6"/>
        <v>6</v>
      </c>
      <c r="I32" t="str">
        <f t="shared" si="7"/>
        <v>Rivera</v>
      </c>
      <c r="J32" t="str">
        <f t="shared" si="8"/>
        <v>Ramírez</v>
      </c>
      <c r="K32" s="10">
        <v>36328</v>
      </c>
      <c r="L32" s="11" t="str">
        <f t="shared" ca="1" si="9"/>
        <v>21 años</v>
      </c>
      <c r="M32" t="s">
        <v>16</v>
      </c>
      <c r="N32" t="s">
        <v>13</v>
      </c>
    </row>
    <row r="33" spans="1:14" x14ac:dyDescent="0.3">
      <c r="A33" t="s">
        <v>48</v>
      </c>
      <c r="B33" t="str">
        <f t="shared" si="0"/>
        <v>Liliana Uribe Aguilar</v>
      </c>
      <c r="C33" t="str">
        <f t="shared" si="1"/>
        <v>LilianaUribeAguilar</v>
      </c>
      <c r="D33">
        <f t="shared" si="2"/>
        <v>2</v>
      </c>
      <c r="E33" t="str">
        <f t="shared" si="3"/>
        <v>Liliana*Uribe Aguilar</v>
      </c>
      <c r="F33" t="str">
        <f t="shared" si="4"/>
        <v>Liliana</v>
      </c>
      <c r="G33" t="str">
        <f t="shared" si="5"/>
        <v>Liliana Uribe*Aguilar</v>
      </c>
      <c r="H33">
        <f t="shared" si="6"/>
        <v>5</v>
      </c>
      <c r="I33" t="str">
        <f t="shared" si="7"/>
        <v>Uribe</v>
      </c>
      <c r="J33" t="str">
        <f t="shared" si="8"/>
        <v>Aguilar</v>
      </c>
      <c r="K33" s="10">
        <v>36161</v>
      </c>
      <c r="L33" s="11" t="str">
        <f t="shared" ca="1" si="9"/>
        <v>21 años</v>
      </c>
      <c r="M33" t="s">
        <v>16</v>
      </c>
      <c r="N33" t="s">
        <v>13</v>
      </c>
    </row>
    <row r="34" spans="1:14" x14ac:dyDescent="0.3">
      <c r="A34" t="s">
        <v>49</v>
      </c>
      <c r="B34" t="str">
        <f t="shared" si="0"/>
        <v>Olivia Nayeli Patlán González</v>
      </c>
      <c r="C34" t="str">
        <f t="shared" si="1"/>
        <v>OliviaNayeliPatlánGonzález</v>
      </c>
      <c r="D34">
        <f t="shared" si="2"/>
        <v>3</v>
      </c>
      <c r="E34" t="str">
        <f t="shared" si="3"/>
        <v>Olivia Nayeli*Patlán González</v>
      </c>
      <c r="F34" t="str">
        <f t="shared" si="4"/>
        <v>Olivia Nayeli</v>
      </c>
      <c r="G34" t="str">
        <f t="shared" si="5"/>
        <v>Olivia Nayeli Patlán*González</v>
      </c>
      <c r="H34">
        <f t="shared" si="6"/>
        <v>6</v>
      </c>
      <c r="I34" t="str">
        <f t="shared" si="7"/>
        <v>Patlán</v>
      </c>
      <c r="J34" t="str">
        <f t="shared" si="8"/>
        <v>González</v>
      </c>
      <c r="K34" s="10">
        <v>36270</v>
      </c>
      <c r="L34" s="11" t="str">
        <f t="shared" ca="1" si="9"/>
        <v>21 años</v>
      </c>
      <c r="M34" t="s">
        <v>16</v>
      </c>
      <c r="N34" t="s">
        <v>12</v>
      </c>
    </row>
    <row r="35" spans="1:14" x14ac:dyDescent="0.3">
      <c r="A35" t="s">
        <v>50</v>
      </c>
      <c r="B35" t="str">
        <f t="shared" si="0"/>
        <v>Alejandra Muñoz Monzón</v>
      </c>
      <c r="C35" t="str">
        <f t="shared" si="1"/>
        <v>AlejandraMuñozMonzón</v>
      </c>
      <c r="D35">
        <f t="shared" si="2"/>
        <v>2</v>
      </c>
      <c r="E35" t="str">
        <f t="shared" si="3"/>
        <v>Alejandra*Muñoz Monzón</v>
      </c>
      <c r="F35" t="str">
        <f t="shared" si="4"/>
        <v>Alejandra</v>
      </c>
      <c r="G35" t="str">
        <f t="shared" si="5"/>
        <v>Alejandra Muñoz*Monzón</v>
      </c>
      <c r="H35">
        <f t="shared" si="6"/>
        <v>5</v>
      </c>
      <c r="I35" t="str">
        <f t="shared" si="7"/>
        <v>Muñoz</v>
      </c>
      <c r="J35" t="str">
        <f t="shared" si="8"/>
        <v>Monzón</v>
      </c>
      <c r="K35" s="10">
        <v>36509</v>
      </c>
      <c r="L35" s="11" t="str">
        <f t="shared" ca="1" si="9"/>
        <v>20 años</v>
      </c>
      <c r="M35" t="s">
        <v>16</v>
      </c>
      <c r="N35" t="s">
        <v>12</v>
      </c>
    </row>
    <row r="36" spans="1:14" x14ac:dyDescent="0.3">
      <c r="A36" t="s">
        <v>51</v>
      </c>
      <c r="B36" t="str">
        <f t="shared" si="0"/>
        <v>Silvia Maricela Cabrera Peralta</v>
      </c>
      <c r="C36" t="str">
        <f t="shared" si="1"/>
        <v>SilviaMaricelaCabreraPeralta</v>
      </c>
      <c r="D36">
        <f t="shared" si="2"/>
        <v>3</v>
      </c>
      <c r="E36" t="str">
        <f t="shared" si="3"/>
        <v>Silvia Maricela*Cabrera Peralta</v>
      </c>
      <c r="F36" t="str">
        <f t="shared" si="4"/>
        <v>Silvia Maricela</v>
      </c>
      <c r="G36" t="str">
        <f t="shared" si="5"/>
        <v>Silvia Maricela Cabrera*Peralta</v>
      </c>
      <c r="H36">
        <f t="shared" si="6"/>
        <v>7</v>
      </c>
      <c r="I36" t="str">
        <f t="shared" si="7"/>
        <v>Cabrera</v>
      </c>
      <c r="J36" t="str">
        <f t="shared" si="8"/>
        <v>Peralta</v>
      </c>
      <c r="K36" s="10">
        <v>36328</v>
      </c>
      <c r="L36" s="11" t="str">
        <f t="shared" ca="1" si="9"/>
        <v>21 años</v>
      </c>
      <c r="M36" t="s">
        <v>16</v>
      </c>
      <c r="N36" t="s">
        <v>12</v>
      </c>
    </row>
  </sheetData>
  <mergeCells count="6">
    <mergeCell ref="A9:D9"/>
    <mergeCell ref="A3:D3"/>
    <mergeCell ref="A4:D4"/>
    <mergeCell ref="A5:D5"/>
    <mergeCell ref="A7:D7"/>
    <mergeCell ref="A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A7E1-B663-46DB-B8E1-E764ECC02676}">
  <dimension ref="A3:B10"/>
  <sheetViews>
    <sheetView zoomScale="115" zoomScaleNormal="115" workbookViewId="0">
      <selection activeCell="A3" sqref="A3"/>
    </sheetView>
  </sheetViews>
  <sheetFormatPr baseColWidth="10" defaultRowHeight="14.4" x14ac:dyDescent="0.3"/>
  <cols>
    <col min="1" max="1" width="16.88671875" bestFit="1" customWidth="1"/>
  </cols>
  <sheetData>
    <row r="3" spans="1:2" ht="28.8" x14ac:dyDescent="0.55000000000000004">
      <c r="A3" s="12" t="s">
        <v>56</v>
      </c>
    </row>
    <row r="5" spans="1:2" x14ac:dyDescent="0.3">
      <c r="A5" s="14" t="s">
        <v>15</v>
      </c>
      <c r="B5" s="13">
        <f>COUNTIF('Ejemplo administrativo'!$M$17:$M$36,resumen!A5)</f>
        <v>5</v>
      </c>
    </row>
    <row r="6" spans="1:2" x14ac:dyDescent="0.3">
      <c r="A6" s="14" t="s">
        <v>16</v>
      </c>
      <c r="B6" s="13">
        <f>COUNTIF('Ejemplo administrativo'!$M$17:$M$36,resumen!A6)</f>
        <v>15</v>
      </c>
    </row>
    <row r="7" spans="1:2" x14ac:dyDescent="0.3">
      <c r="A7" s="14" t="s">
        <v>57</v>
      </c>
      <c r="B7" s="13">
        <f>COUNTA('Ejemplo administrativo'!$M$17:$M$36)</f>
        <v>20</v>
      </c>
    </row>
    <row r="9" spans="1:2" x14ac:dyDescent="0.3">
      <c r="A9" s="14" t="s">
        <v>12</v>
      </c>
      <c r="B9" s="13">
        <f>COUNTIF('Ejemplo administrativo'!$N$17:$N$36,resumen!A9)</f>
        <v>11</v>
      </c>
    </row>
    <row r="10" spans="1:2" x14ac:dyDescent="0.3">
      <c r="A10" s="14" t="s">
        <v>13</v>
      </c>
      <c r="B10" s="13">
        <f>COUNTIF('Ejemplo administrativo'!$N$17:$N$36,resumen!A10)</f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administrativo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Figueroa</dc:creator>
  <cp:lastModifiedBy>Isaac Figueroa</cp:lastModifiedBy>
  <dcterms:created xsi:type="dcterms:W3CDTF">2020-09-16T22:47:55Z</dcterms:created>
  <dcterms:modified xsi:type="dcterms:W3CDTF">2020-09-17T00:45:28Z</dcterms:modified>
</cp:coreProperties>
</file>